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3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<sst xmlns="http://schemas.openxmlformats.org/spreadsheetml/2006/main" count="190" uniqueCount="134">
  <si>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</si>
  <si>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</si>
  <si>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</si>
  <si>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</si>
  <si>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</si>
  <si>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</si>
  <si>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</si>
  <si>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</si>
  <si>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</si>
  <si>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</si>
  <si>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</si>
  <si>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</si>
  <si>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</si>
  <si>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</si>
  <si>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</si>
  <si>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</si>
  <si>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</si>
  <si>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</si>
  <si>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</si>
  <si>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</si>
  <si>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31.12.2005</t>
  </si>
  <si>
    <t>RM '000</t>
  </si>
  <si>
    <t>Unaudited</t>
  </si>
  <si>
    <t>NON-CURRENT LIABILITIES</t>
  </si>
  <si>
    <t>Deferred tax assets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</si>
  <si>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</si>
  <si>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</si>
  <si>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</si>
  <si>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</si>
  <si>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</si>
  <si>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</si>
  <si>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</si>
  <si>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</si>
  <si>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</si>
  <si>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</si>
  <si>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</si>
  <si>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</si>
  <si>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</si>
  <si>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</si>
  <si>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</si>
  <si>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</si>
  <si>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</si>
  <si>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</si>
  <si>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</si>
  <si>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</si>
  <si>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</si>
  <si>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</si>
  <si>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</si>
  <si>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As at 1 January 2005</t>
  </si>
  <si>
    <t>Net profit for the period</t>
  </si>
  <si>
    <t xml:space="preserve">- 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</si>
  <si>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</si>
  <si>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</si>
  <si>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</si>
  <si>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</si>
  <si>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</si>
  <si>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</si>
  <si>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</si>
  <si>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</si>
  <si>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</si>
  <si>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</si>
  <si>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</si>
  <si>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</si>
  <si>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</si>
  <si>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</si>
  <si>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</si>
  <si>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</si>
  <si>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</si>
  <si>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</si>
  <si>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</si>
  <si>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</si>
  <si>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</si>
  <si>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</si>
  <si>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Statements for the year ended 31 December 2005 and the accompanying explanatory notes attached to the interim</t>
  </si>
  <si>
    <t>financial statements</t>
  </si>
  <si>
    <t>-</t>
  </si>
  <si>
    <t>As at 1 January 2006</t>
  </si>
  <si>
    <t>Effects of adopting FRS 3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</si>
  <si>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</si>
  <si>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</si>
  <si>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t>ended 31 December 2005 and the accompanying explanatory notes attached to the interim financial statements.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</si>
  <si>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</si>
  <si>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</si>
  <si>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CONDENSED CONSOLIDATED BALANCE SHEET</t>
  </si>
  <si>
    <t>CONDENSED CONSOLIDATED INCOME STATEMENT</t>
  </si>
  <si>
    <t>Income tax expense</t>
  </si>
  <si>
    <t>Page 2</t>
  </si>
  <si>
    <t>CONDENSED CONSOLIDATED STATEMENT OF CHANGES IN EQUITY</t>
  </si>
  <si>
    <t>Page 4</t>
  </si>
  <si>
    <t>Page 3</t>
  </si>
  <si>
    <t>CONDENSED CONSOLIDATED CASH FLOW STATEMENT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</si>
  <si>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</si>
  <si>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</si>
  <si>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</si>
  <si>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</si>
  <si>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</si>
  <si>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</si>
  <si>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</si>
  <si>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</si>
  <si>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</si>
  <si>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</si>
  <si>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</si>
  <si>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</si>
  <si>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</si>
  <si>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</si>
  <si>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</si>
  <si>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</si>
  <si>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</si>
  <si>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</si>
  <si>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</si>
  <si>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</si>
  <si>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</si>
  <si>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</si>
  <si>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</si>
  <si>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</si>
  <si>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</si>
  <si>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Net cash from financing activities</t>
  </si>
  <si>
    <t>Prior year adjustment</t>
  </si>
  <si>
    <t xml:space="preserve"> - Overstatement of purchases</t>
  </si>
  <si>
    <t xml:space="preserve">    in previous year</t>
  </si>
  <si>
    <t>Net proceeds from/(repayment of) other short term borrowings</t>
  </si>
  <si>
    <t>Quarterly Report on Consolidated Results for the Nine-Month period ended 30 September 2006</t>
  </si>
  <si>
    <t>Unaudited 9 months ended 30 September 2005</t>
  </si>
  <si>
    <t>As at 30 September 2005</t>
  </si>
  <si>
    <t>Unaudited 9 months ended 30 September 2006</t>
  </si>
  <si>
    <t>As at 30 September 2006</t>
  </si>
  <si>
    <t>30.09.2006</t>
  </si>
  <si>
    <t>30.09.2005</t>
  </si>
  <si>
    <t>Quarterly Report on Consolidated Results for the Nine-Month ended 30 September 2006</t>
  </si>
  <si>
    <t>9 Months</t>
  </si>
  <si>
    <t>Dividends</t>
  </si>
  <si>
    <t>Dividend paid</t>
  </si>
  <si>
    <t>Net cash (used in)/from operating activities</t>
  </si>
  <si>
    <t>Profit for the period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</si>
</sst>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37" fontId="0" fillId="0" borderId="0" xfId="0" applyNumberFormat="1" applyAlignment="1" quotePrefix="1">
      <alignment/>
    </xf>
    <xf numFmtId="37" fontId="2" fillId="0" borderId="0" xfId="15" applyNumberFormat="1" applyFont="1" applyFill="1" applyBorder="1" applyAlignment="1">
      <alignment/>
    </xf>
    <xf numFmtId="37" fontId="2" fillId="0" borderId="3" xfId="15" applyNumberFormat="1" applyFont="1" applyFill="1" applyBorder="1" applyAlignment="1">
      <alignment/>
    </xf>
    <xf numFmtId="37" fontId="2" fillId="0" borderId="0" xfId="0" applyNumberFormat="1" applyFont="1" applyAlignment="1" quotePrefix="1">
      <alignment horizontal="right"/>
    </xf>
    <xf numFmtId="37" fontId="2" fillId="0" borderId="3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5" xfId="0" applyNumberFormat="1" applyBorder="1" applyAlignment="1" quotePrefix="1">
      <alignment horizontal="right"/>
    </xf>
    <xf numFmtId="37" fontId="2" fillId="0" borderId="1" xfId="15" applyNumberFormat="1" applyFont="1" applyFill="1" applyBorder="1" applyAlignment="1">
      <alignment/>
    </xf>
    <xf numFmtId="37" fontId="2" fillId="0" borderId="2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2" fillId="0" borderId="3" xfId="15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50">
      <selection activeCell="A55" sqref="A55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48" t="s">
        <v>81</v>
      </c>
    </row>
    <row r="2" ht="12.75">
      <c r="A2" s="2" t="s">
        <v>121</v>
      </c>
    </row>
    <row r="3" spans="1:11" ht="12.75">
      <c r="A3" s="49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15"/>
    </row>
    <row r="5" ht="12.75">
      <c r="A5" s="41" t="s">
        <v>87</v>
      </c>
    </row>
    <row r="9" spans="3:11" ht="12.75">
      <c r="C9" s="69" t="s">
        <v>45</v>
      </c>
      <c r="D9" s="70"/>
      <c r="E9" s="70"/>
      <c r="F9" s="70"/>
      <c r="G9" s="70"/>
      <c r="H9" s="70"/>
      <c r="I9" s="70"/>
      <c r="J9" s="70"/>
      <c r="K9" s="71"/>
    </row>
    <row r="10" spans="5:9" ht="12.75">
      <c r="E10" s="69" t="s">
        <v>46</v>
      </c>
      <c r="F10" s="70"/>
      <c r="G10" s="71"/>
      <c r="I10" s="21" t="s">
        <v>47</v>
      </c>
    </row>
    <row r="11" spans="3:11" ht="12.75">
      <c r="C11" s="22" t="s">
        <v>34</v>
      </c>
      <c r="D11" s="22"/>
      <c r="E11" s="22" t="s">
        <v>37</v>
      </c>
      <c r="F11" s="22"/>
      <c r="G11" s="22" t="s">
        <v>39</v>
      </c>
      <c r="H11" s="22"/>
      <c r="I11" s="22" t="s">
        <v>41</v>
      </c>
      <c r="J11" s="22"/>
      <c r="K11" s="22" t="s">
        <v>43</v>
      </c>
    </row>
    <row r="12" spans="3:11" ht="12.75">
      <c r="C12" s="22" t="s">
        <v>35</v>
      </c>
      <c r="D12" s="22"/>
      <c r="E12" s="22" t="s">
        <v>38</v>
      </c>
      <c r="F12" s="22"/>
      <c r="G12" s="22" t="s">
        <v>40</v>
      </c>
      <c r="H12" s="22"/>
      <c r="I12" s="22" t="s">
        <v>42</v>
      </c>
      <c r="J12" s="22"/>
      <c r="K12" s="22" t="s">
        <v>44</v>
      </c>
    </row>
    <row r="13" spans="3:11" ht="12.75">
      <c r="C13" s="22" t="s">
        <v>36</v>
      </c>
      <c r="D13" s="22"/>
      <c r="E13" s="22" t="s">
        <v>36</v>
      </c>
      <c r="F13" s="22"/>
      <c r="G13" s="22" t="s">
        <v>36</v>
      </c>
      <c r="H13" s="22"/>
      <c r="I13" s="22" t="s">
        <v>36</v>
      </c>
      <c r="J13" s="22"/>
      <c r="K13" s="22" t="s">
        <v>36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122</v>
      </c>
    </row>
    <row r="17" spans="1:11" ht="12.75">
      <c r="A17" t="s">
        <v>48</v>
      </c>
      <c r="C17" s="44">
        <v>66000</v>
      </c>
      <c r="D17" s="44"/>
      <c r="E17" s="44">
        <v>2185</v>
      </c>
      <c r="F17" s="44"/>
      <c r="G17" s="47" t="s">
        <v>75</v>
      </c>
      <c r="H17" s="44"/>
      <c r="I17" s="44">
        <v>19368</v>
      </c>
      <c r="J17" s="44"/>
      <c r="K17" s="44">
        <f>SUM(C17:I17)</f>
        <v>87553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49</v>
      </c>
      <c r="C19" s="47" t="s">
        <v>75</v>
      </c>
      <c r="D19" s="63"/>
      <c r="E19" s="47" t="s">
        <v>75</v>
      </c>
      <c r="F19" s="63"/>
      <c r="G19" s="47" t="s">
        <v>75</v>
      </c>
      <c r="H19" s="44"/>
      <c r="I19" s="44">
        <v>5041</v>
      </c>
      <c r="J19" s="44"/>
      <c r="K19" s="44">
        <f>SUM(C19:I19)</f>
        <v>5041</v>
      </c>
    </row>
    <row r="20" spans="3:11" ht="12.75">
      <c r="C20" s="47"/>
      <c r="D20" s="63"/>
      <c r="E20" s="47"/>
      <c r="F20" s="63"/>
      <c r="G20" s="47"/>
      <c r="H20" s="44"/>
      <c r="I20" s="44"/>
      <c r="J20" s="44"/>
      <c r="K20" s="44"/>
    </row>
    <row r="21" spans="1:11" ht="12.75">
      <c r="A21" t="s">
        <v>130</v>
      </c>
      <c r="C21" s="63" t="s">
        <v>75</v>
      </c>
      <c r="D21" s="63"/>
      <c r="E21" s="63" t="s">
        <v>75</v>
      </c>
      <c r="F21" s="63"/>
      <c r="G21" s="63" t="s">
        <v>75</v>
      </c>
      <c r="H21" s="44"/>
      <c r="I21" s="44">
        <v>-1320</v>
      </c>
      <c r="J21" s="44"/>
      <c r="K21" s="44">
        <f>I21</f>
        <v>-1320</v>
      </c>
    </row>
    <row r="22" spans="3:11" ht="12.75"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3.5" thickBot="1">
      <c r="A23" t="s">
        <v>123</v>
      </c>
      <c r="C23" s="46">
        <f>SUM(C17:C22)</f>
        <v>66000</v>
      </c>
      <c r="D23" s="46"/>
      <c r="E23" s="46">
        <f>SUM(E17:E22)</f>
        <v>2185</v>
      </c>
      <c r="F23" s="46"/>
      <c r="G23" s="64" t="s">
        <v>75</v>
      </c>
      <c r="H23" s="46"/>
      <c r="I23" s="46">
        <f>SUM(I17:I22)</f>
        <v>23089</v>
      </c>
      <c r="J23" s="46"/>
      <c r="K23" s="46">
        <f>SUM(K17:K22)</f>
        <v>91274</v>
      </c>
    </row>
    <row r="24" spans="3:11" ht="13.5" thickTop="1">
      <c r="C24" s="52"/>
      <c r="D24" s="52"/>
      <c r="E24" s="52"/>
      <c r="F24" s="52"/>
      <c r="G24" s="53"/>
      <c r="H24" s="52"/>
      <c r="I24" s="52"/>
      <c r="J24" s="52"/>
      <c r="K24" s="52"/>
    </row>
    <row r="25" spans="3:11" ht="12.75">
      <c r="C25" s="52"/>
      <c r="D25" s="52"/>
      <c r="E25" s="52"/>
      <c r="F25" s="52"/>
      <c r="G25" s="53"/>
      <c r="H25" s="52"/>
      <c r="I25" s="52"/>
      <c r="J25" s="52"/>
      <c r="K25" s="52"/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21" t="s">
        <v>124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3:11" ht="12.75"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t="s">
        <v>76</v>
      </c>
      <c r="C29" s="44">
        <v>66000</v>
      </c>
      <c r="D29" s="44"/>
      <c r="E29" s="44">
        <v>2185</v>
      </c>
      <c r="F29" s="44"/>
      <c r="G29" s="44">
        <v>6548</v>
      </c>
      <c r="H29" s="44"/>
      <c r="I29" s="44">
        <v>10227</v>
      </c>
      <c r="J29" s="44"/>
      <c r="K29" s="44">
        <f>SUM(C29:I29)</f>
        <v>84960</v>
      </c>
    </row>
    <row r="30" spans="3:11" ht="12.75"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t="s">
        <v>77</v>
      </c>
      <c r="C31" s="47" t="s">
        <v>75</v>
      </c>
      <c r="D31" s="44"/>
      <c r="E31" s="44">
        <v>-2185</v>
      </c>
      <c r="F31" s="44"/>
      <c r="G31" s="47" t="s">
        <v>75</v>
      </c>
      <c r="H31" s="44"/>
      <c r="I31" s="44">
        <v>2185</v>
      </c>
      <c r="J31" s="44"/>
      <c r="K31" s="47" t="s">
        <v>75</v>
      </c>
    </row>
    <row r="32" spans="3:11" ht="12.75">
      <c r="C32" s="47"/>
      <c r="D32" s="44"/>
      <c r="E32" s="44"/>
      <c r="F32" s="44"/>
      <c r="G32" s="47"/>
      <c r="H32" s="44"/>
      <c r="I32" s="44"/>
      <c r="J32" s="44"/>
      <c r="K32" s="45"/>
    </row>
    <row r="33" spans="1:11" ht="12.75">
      <c r="A33" t="s">
        <v>117</v>
      </c>
      <c r="C33" s="47"/>
      <c r="D33" s="44"/>
      <c r="E33" s="44"/>
      <c r="F33" s="44"/>
      <c r="G33" s="47"/>
      <c r="H33" s="44"/>
      <c r="I33" s="44"/>
      <c r="J33" s="44"/>
      <c r="K33" s="45"/>
    </row>
    <row r="34" spans="1:11" ht="12.75">
      <c r="A34" t="s">
        <v>118</v>
      </c>
      <c r="C34" s="47"/>
      <c r="D34" s="44"/>
      <c r="E34" s="44"/>
      <c r="F34" s="44"/>
      <c r="G34" s="47"/>
      <c r="H34" s="44"/>
      <c r="I34" s="44"/>
      <c r="J34" s="44"/>
      <c r="K34" s="45"/>
    </row>
    <row r="35" spans="1:11" ht="12.75">
      <c r="A35" t="s">
        <v>119</v>
      </c>
      <c r="C35" s="63" t="s">
        <v>75</v>
      </c>
      <c r="D35" s="44"/>
      <c r="E35" s="63" t="s">
        <v>75</v>
      </c>
      <c r="F35" s="44"/>
      <c r="G35" s="63" t="s">
        <v>75</v>
      </c>
      <c r="H35" s="44"/>
      <c r="I35" s="44">
        <v>265</v>
      </c>
      <c r="J35" s="44"/>
      <c r="K35" s="58">
        <f>I35</f>
        <v>265</v>
      </c>
    </row>
    <row r="36" spans="3:11" ht="12.75">
      <c r="C36" s="47"/>
      <c r="D36" s="44"/>
      <c r="E36" s="63"/>
      <c r="F36" s="44"/>
      <c r="G36" s="47"/>
      <c r="H36" s="44"/>
      <c r="I36" s="44"/>
      <c r="J36" s="44"/>
      <c r="K36" s="45"/>
    </row>
    <row r="37" spans="1:11" ht="12.75">
      <c r="A37" t="s">
        <v>49</v>
      </c>
      <c r="C37" s="47" t="s">
        <v>75</v>
      </c>
      <c r="D37" s="44"/>
      <c r="E37" s="47" t="s">
        <v>75</v>
      </c>
      <c r="F37" s="44"/>
      <c r="G37" s="47" t="s">
        <v>75</v>
      </c>
      <c r="H37" s="44"/>
      <c r="I37" s="67">
        <v>5972</v>
      </c>
      <c r="J37" s="44"/>
      <c r="K37" s="68">
        <f>I37</f>
        <v>5972</v>
      </c>
    </row>
    <row r="38" spans="3:11" ht="12.75">
      <c r="C38" s="44"/>
      <c r="D38" s="44"/>
      <c r="E38" s="63"/>
      <c r="F38" s="44"/>
      <c r="G38" s="44"/>
      <c r="H38" s="44"/>
      <c r="I38" s="44"/>
      <c r="J38" s="44"/>
      <c r="K38" s="44"/>
    </row>
    <row r="39" spans="1:11" ht="13.5" thickBot="1">
      <c r="A39" t="s">
        <v>125</v>
      </c>
      <c r="C39" s="46">
        <f>SUM(C29:C38)</f>
        <v>66000</v>
      </c>
      <c r="D39" s="46"/>
      <c r="E39" s="64" t="s">
        <v>75</v>
      </c>
      <c r="F39" s="46"/>
      <c r="G39" s="46">
        <f>SUM(G29:G38)</f>
        <v>6548</v>
      </c>
      <c r="H39" s="46"/>
      <c r="I39" s="46">
        <f>SUM(I29:I38)</f>
        <v>18649</v>
      </c>
      <c r="J39" s="46"/>
      <c r="K39" s="46">
        <f>SUM(K29:K38)</f>
        <v>91197</v>
      </c>
    </row>
    <row r="40" spans="3:11" ht="13.5" thickTop="1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79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80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25">
      <selection activeCell="A29" sqref="A29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8" t="s">
        <v>81</v>
      </c>
    </row>
    <row r="2" ht="12.75">
      <c r="A2" s="2" t="s">
        <v>121</v>
      </c>
    </row>
    <row r="3" spans="1:8" ht="12.75">
      <c r="A3" s="49" t="s">
        <v>82</v>
      </c>
      <c r="B3" s="50"/>
      <c r="C3" s="50"/>
      <c r="D3" s="50"/>
      <c r="E3" s="50"/>
      <c r="F3" s="50"/>
      <c r="G3" s="50"/>
      <c r="H3" s="49"/>
    </row>
    <row r="4" ht="12.75">
      <c r="A4" s="15"/>
    </row>
    <row r="5" ht="12.75">
      <c r="A5" s="41" t="s">
        <v>84</v>
      </c>
    </row>
    <row r="6" ht="12.75">
      <c r="A6" s="41"/>
    </row>
    <row r="8" spans="1:19" ht="15.75" customHeight="1">
      <c r="A8" s="19"/>
      <c r="B8" s="72" t="s">
        <v>51</v>
      </c>
      <c r="C8" s="72"/>
      <c r="D8" s="72"/>
      <c r="E8" s="19"/>
      <c r="F8" s="72" t="s">
        <v>52</v>
      </c>
      <c r="G8" s="72"/>
      <c r="H8" s="72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57</v>
      </c>
      <c r="C9" s="19"/>
      <c r="D9" s="19" t="s">
        <v>54</v>
      </c>
      <c r="E9" s="19"/>
      <c r="F9" s="19" t="s">
        <v>57</v>
      </c>
      <c r="G9" s="19"/>
      <c r="H9" s="19" t="s">
        <v>54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56</v>
      </c>
      <c r="C10" s="19"/>
      <c r="D10" s="19" t="s">
        <v>55</v>
      </c>
      <c r="E10" s="19"/>
      <c r="F10" s="19" t="s">
        <v>56</v>
      </c>
      <c r="G10" s="19"/>
      <c r="H10" s="19" t="s">
        <v>55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53</v>
      </c>
      <c r="C11" s="19"/>
      <c r="D11" s="19" t="s">
        <v>53</v>
      </c>
      <c r="E11" s="19"/>
      <c r="F11" s="19" t="s">
        <v>58</v>
      </c>
      <c r="G11" s="19"/>
      <c r="H11" s="19" t="s">
        <v>59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126</v>
      </c>
      <c r="C12" s="19"/>
      <c r="D12" s="19" t="s">
        <v>127</v>
      </c>
      <c r="E12" s="19"/>
      <c r="F12" s="19" t="s">
        <v>126</v>
      </c>
      <c r="G12" s="19"/>
      <c r="H12" s="19" t="s">
        <v>127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21</v>
      </c>
      <c r="C13" s="11"/>
      <c r="D13" s="11" t="s">
        <v>36</v>
      </c>
      <c r="E13" s="11"/>
      <c r="F13" s="11" t="s">
        <v>36</v>
      </c>
      <c r="G13" s="11"/>
      <c r="H13" s="20" t="s">
        <v>21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60</v>
      </c>
      <c r="B15" s="23">
        <v>27870</v>
      </c>
      <c r="C15" s="23"/>
      <c r="D15" s="23">
        <v>25282</v>
      </c>
      <c r="E15" s="23"/>
      <c r="F15" s="23">
        <v>75559</v>
      </c>
      <c r="H15" s="33">
        <v>68266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61</v>
      </c>
      <c r="B16" s="24">
        <v>-20068</v>
      </c>
      <c r="C16" s="23"/>
      <c r="D16" s="24">
        <v>-19996</v>
      </c>
      <c r="E16" s="23"/>
      <c r="F16" s="24">
        <v>-52396</v>
      </c>
      <c r="H16" s="34">
        <v>-48819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62</v>
      </c>
      <c r="B17" s="32">
        <f>SUM(B15:B16)</f>
        <v>7802</v>
      </c>
      <c r="C17" s="32"/>
      <c r="D17" s="32">
        <f>SUM(D15:D16)</f>
        <v>5286</v>
      </c>
      <c r="E17" s="32"/>
      <c r="F17" s="32">
        <f>SUM(F15:F16)</f>
        <v>23163</v>
      </c>
      <c r="G17" s="11"/>
      <c r="H17" s="32">
        <f>SUM(H15:H16)</f>
        <v>19447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63</v>
      </c>
      <c r="B19" s="23">
        <v>194</v>
      </c>
      <c r="C19" s="23"/>
      <c r="D19" s="23">
        <v>105</v>
      </c>
      <c r="E19" s="23"/>
      <c r="F19" s="23">
        <v>500</v>
      </c>
      <c r="G19" s="1"/>
      <c r="H19" s="23">
        <v>262</v>
      </c>
    </row>
    <row r="20" spans="1:8" ht="12.75">
      <c r="A20" s="2" t="s">
        <v>64</v>
      </c>
      <c r="B20" s="23">
        <f>-1285-910-357-195</f>
        <v>-2747</v>
      </c>
      <c r="C20" s="23"/>
      <c r="D20" s="23">
        <f>-943-148-290-196</f>
        <v>-1577</v>
      </c>
      <c r="E20" s="23"/>
      <c r="F20" s="23">
        <f>-3010-3210-1529-587</f>
        <v>-8336</v>
      </c>
      <c r="G20" s="1"/>
      <c r="H20" s="23">
        <f>-2584-2260-1274-611</f>
        <v>-6729</v>
      </c>
    </row>
    <row r="21" spans="1:8" ht="12.75">
      <c r="A21" s="2" t="s">
        <v>65</v>
      </c>
      <c r="B21" s="23">
        <f>-1309</f>
        <v>-1309</v>
      </c>
      <c r="C21" s="23"/>
      <c r="D21" s="23">
        <f>-764</f>
        <v>-764</v>
      </c>
      <c r="E21" s="23"/>
      <c r="F21" s="23">
        <f>-3598</f>
        <v>-3598</v>
      </c>
      <c r="G21" s="1"/>
      <c r="H21" s="23">
        <f>-2594</f>
        <v>-2594</v>
      </c>
    </row>
    <row r="22" spans="1:8" ht="12.75">
      <c r="A22" s="2" t="s">
        <v>66</v>
      </c>
      <c r="B22" s="23">
        <f>-908-77</f>
        <v>-985</v>
      </c>
      <c r="C22" s="23"/>
      <c r="D22" s="23">
        <f>-647-37</f>
        <v>-684</v>
      </c>
      <c r="E22" s="23"/>
      <c r="F22" s="23">
        <f>-396-2605</f>
        <v>-3001</v>
      </c>
      <c r="G22" s="1"/>
      <c r="H22" s="23">
        <f>-1869-88</f>
        <v>-1957</v>
      </c>
    </row>
    <row r="23" spans="1:8" ht="12.75">
      <c r="A23" s="2" t="s">
        <v>67</v>
      </c>
      <c r="B23" s="24">
        <f>-577</f>
        <v>-577</v>
      </c>
      <c r="C23" s="23"/>
      <c r="D23" s="24">
        <v>-300</v>
      </c>
      <c r="E23" s="23"/>
      <c r="F23" s="24">
        <v>-1364</v>
      </c>
      <c r="G23" s="1"/>
      <c r="H23" s="24">
        <v>-811</v>
      </c>
    </row>
    <row r="24" spans="1:8" ht="12.75">
      <c r="A24" s="9" t="s">
        <v>68</v>
      </c>
      <c r="B24" s="23">
        <f>SUM(B17:B23)</f>
        <v>2378</v>
      </c>
      <c r="C24" s="23"/>
      <c r="D24" s="23">
        <f>SUM(D17:D23)</f>
        <v>2066</v>
      </c>
      <c r="E24" s="23"/>
      <c r="F24" s="23">
        <f>SUM(F17:F23)</f>
        <v>7364</v>
      </c>
      <c r="G24" s="1"/>
      <c r="H24" s="23">
        <f>SUM(H17:H23)</f>
        <v>7618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85</v>
      </c>
      <c r="B26" s="59">
        <f>-333</f>
        <v>-333</v>
      </c>
      <c r="C26" s="23"/>
      <c r="D26" s="23">
        <v>-605</v>
      </c>
      <c r="E26" s="23"/>
      <c r="F26" s="59">
        <v>-1392</v>
      </c>
      <c r="G26" s="1"/>
      <c r="H26" s="23">
        <v>-2577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133</v>
      </c>
      <c r="B28" s="30">
        <f>B24+B26</f>
        <v>2045</v>
      </c>
      <c r="C28" s="23"/>
      <c r="D28" s="30">
        <f>D24+D26</f>
        <v>1461</v>
      </c>
      <c r="E28" s="23"/>
      <c r="F28" s="30">
        <f>F24+F26</f>
        <v>5972</v>
      </c>
      <c r="H28" s="30">
        <f>H24+H26</f>
        <v>5041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69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70</v>
      </c>
      <c r="B34" s="42">
        <f>B28</f>
        <v>2045</v>
      </c>
      <c r="C34" s="23"/>
      <c r="D34" s="42">
        <f>D28</f>
        <v>1461</v>
      </c>
      <c r="E34" s="23"/>
      <c r="F34" s="42">
        <f>F28</f>
        <v>5972</v>
      </c>
      <c r="G34" s="1"/>
      <c r="H34" s="42">
        <f>H28</f>
        <v>5041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71</v>
      </c>
      <c r="B38" s="43">
        <f>B34/132000*100</f>
        <v>1.549242424242424</v>
      </c>
      <c r="C38" s="10"/>
      <c r="D38" s="43">
        <f>D34/132000*100</f>
        <v>1.106818181818182</v>
      </c>
      <c r="E38" s="10"/>
      <c r="F38" s="43">
        <f>F34/132000*100</f>
        <v>4.524242424242424</v>
      </c>
      <c r="G38" s="10"/>
      <c r="H38" s="43">
        <f>H34/132000*100</f>
        <v>3.818939393939394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72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73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74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24">
      <selection activeCell="B40" sqref="B40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81</v>
      </c>
    </row>
    <row r="2" ht="12.75">
      <c r="A2" s="2" t="s">
        <v>128</v>
      </c>
    </row>
    <row r="3" spans="1:4" ht="12.75">
      <c r="A3" s="49" t="s">
        <v>88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1" t="s">
        <v>90</v>
      </c>
      <c r="B5" s="1"/>
      <c r="C5" s="1"/>
      <c r="D5" s="15"/>
    </row>
    <row r="6" spans="1:15" ht="15.75" customHeight="1">
      <c r="A6" s="19"/>
      <c r="B6" s="19" t="s">
        <v>129</v>
      </c>
      <c r="C6" s="19"/>
      <c r="D6" s="19" t="s">
        <v>129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91</v>
      </c>
      <c r="C7" s="19"/>
      <c r="D7" s="19" t="s">
        <v>91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126</v>
      </c>
      <c r="C8" s="19"/>
      <c r="D8" s="19" t="s">
        <v>127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21</v>
      </c>
      <c r="C9" s="11"/>
      <c r="D9" s="20" t="s">
        <v>21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92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93</v>
      </c>
      <c r="B12" s="27">
        <v>7364</v>
      </c>
      <c r="D12" s="37">
        <v>7618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94</v>
      </c>
      <c r="B13" s="28"/>
      <c r="D13" s="55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95</v>
      </c>
      <c r="B14" s="28">
        <f>3224</f>
        <v>3224</v>
      </c>
      <c r="D14" s="38">
        <v>2966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96</v>
      </c>
      <c r="B15" s="29">
        <f>1297+265</f>
        <v>1562</v>
      </c>
      <c r="D15" s="56">
        <v>762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97</v>
      </c>
      <c r="B16" s="54">
        <f>SUM(B12:B15)</f>
        <v>12150</v>
      </c>
      <c r="C16" s="11"/>
      <c r="D16" s="54">
        <f>SUM(D12:D15)</f>
        <v>11346</v>
      </c>
    </row>
    <row r="17" spans="2:4" ht="12.75">
      <c r="B17" s="54"/>
      <c r="C17" s="11"/>
      <c r="D17" s="54"/>
    </row>
    <row r="18" spans="1:4" ht="12.75">
      <c r="A18" s="2" t="s">
        <v>98</v>
      </c>
      <c r="B18" s="28">
        <f>-6810-4644</f>
        <v>-11454</v>
      </c>
      <c r="C18" s="1"/>
      <c r="D18" s="28">
        <v>-1853</v>
      </c>
    </row>
    <row r="19" spans="1:4" ht="12.75">
      <c r="A19" s="2" t="s">
        <v>99</v>
      </c>
      <c r="B19" s="28">
        <v>-704</v>
      </c>
      <c r="C19" s="1"/>
      <c r="D19" s="28">
        <v>-2450</v>
      </c>
    </row>
    <row r="20" spans="1:4" ht="12.75">
      <c r="A20" s="2" t="s">
        <v>100</v>
      </c>
      <c r="B20" s="29">
        <f>-2981</f>
        <v>-2981</v>
      </c>
      <c r="C20" s="1"/>
      <c r="D20" s="29">
        <v>-4290</v>
      </c>
    </row>
    <row r="21" spans="2:4" ht="12.75">
      <c r="B21" s="23"/>
      <c r="C21" s="1"/>
      <c r="D21" s="23"/>
    </row>
    <row r="22" spans="1:4" ht="12.75">
      <c r="A22" s="2" t="s">
        <v>132</v>
      </c>
      <c r="B22" s="23">
        <f>SUM(B16:B20)</f>
        <v>-2989</v>
      </c>
      <c r="C22" s="1"/>
      <c r="D22" s="23">
        <f>SUM(D16:D20)</f>
        <v>2753</v>
      </c>
    </row>
    <row r="23" spans="2:4" ht="12.75">
      <c r="B23" s="23"/>
      <c r="C23" s="1"/>
      <c r="D23" s="23"/>
    </row>
    <row r="24" spans="1:4" ht="12.75">
      <c r="A24" s="9" t="s">
        <v>101</v>
      </c>
      <c r="B24" s="26"/>
      <c r="D24" s="23"/>
    </row>
    <row r="25" spans="1:4" ht="12.75">
      <c r="A25" s="2" t="s">
        <v>102</v>
      </c>
      <c r="B25" s="27">
        <f>-2955</f>
        <v>-2955</v>
      </c>
      <c r="D25" s="27">
        <v>-13485</v>
      </c>
    </row>
    <row r="26" spans="1:4" ht="12.75">
      <c r="A26" s="2" t="s">
        <v>103</v>
      </c>
      <c r="B26" s="29">
        <v>67</v>
      </c>
      <c r="D26" s="29">
        <v>48</v>
      </c>
    </row>
    <row r="27" spans="2:4" ht="12.75">
      <c r="B27" s="23"/>
      <c r="D27" s="23"/>
    </row>
    <row r="28" spans="1:4" ht="12.75">
      <c r="A28" s="2" t="s">
        <v>104</v>
      </c>
      <c r="B28" s="23">
        <f>SUM(B25:B26)</f>
        <v>-2888</v>
      </c>
      <c r="C28" s="1"/>
      <c r="D28" s="23">
        <f>SUM(D25:D26)</f>
        <v>-13437</v>
      </c>
    </row>
    <row r="29" spans="2:4" ht="12.75">
      <c r="B29" s="23"/>
      <c r="C29" s="1"/>
      <c r="D29" s="23"/>
    </row>
    <row r="30" spans="1:4" ht="12.75">
      <c r="A30" s="9" t="s">
        <v>105</v>
      </c>
      <c r="B30" s="23"/>
      <c r="C30" s="1"/>
      <c r="D30" s="23"/>
    </row>
    <row r="31" spans="1:4" ht="12.75">
      <c r="A31" s="2" t="s">
        <v>106</v>
      </c>
      <c r="B31" s="27">
        <v>-1364</v>
      </c>
      <c r="C31" s="1"/>
      <c r="D31" s="37">
        <v>-811</v>
      </c>
    </row>
    <row r="32" spans="1:4" ht="12.75">
      <c r="A32" s="2" t="s">
        <v>131</v>
      </c>
      <c r="B32" s="54" t="s">
        <v>75</v>
      </c>
      <c r="D32" s="38">
        <v>-1320</v>
      </c>
    </row>
    <row r="33" spans="1:4" ht="12.75">
      <c r="A33" s="2" t="s">
        <v>120</v>
      </c>
      <c r="B33" s="54">
        <v>11033</v>
      </c>
      <c r="D33" s="62" t="s">
        <v>75</v>
      </c>
    </row>
    <row r="34" spans="1:5" ht="12.75">
      <c r="A34" s="2" t="s">
        <v>107</v>
      </c>
      <c r="B34" s="28">
        <v>-856</v>
      </c>
      <c r="C34" s="1"/>
      <c r="D34" s="62">
        <v>-1408</v>
      </c>
      <c r="E34" s="15"/>
    </row>
    <row r="35" spans="1:5" ht="12.75">
      <c r="A35" s="2" t="s">
        <v>108</v>
      </c>
      <c r="B35" s="29">
        <v>-162</v>
      </c>
      <c r="C35" s="1"/>
      <c r="D35" s="56">
        <v>-199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116</v>
      </c>
      <c r="B37" s="23">
        <f>SUM(B31:B35)</f>
        <v>8651</v>
      </c>
      <c r="C37" s="10"/>
      <c r="D37" s="36">
        <f>SUM(D31:D35)</f>
        <v>-3738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109</v>
      </c>
      <c r="B39" s="23">
        <f>B37+B28+B22</f>
        <v>2774</v>
      </c>
      <c r="C39" s="1"/>
      <c r="D39" s="36">
        <f>D37+D28+D22</f>
        <v>-14422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111</v>
      </c>
      <c r="B41" s="23">
        <v>842</v>
      </c>
      <c r="C41" s="1"/>
      <c r="D41" s="36">
        <v>17645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110</v>
      </c>
      <c r="B43" s="30">
        <f>B39+B41</f>
        <v>3616</v>
      </c>
      <c r="C43" s="1"/>
      <c r="D43" s="40">
        <f>D39+D41</f>
        <v>3223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113</v>
      </c>
      <c r="B46" s="26"/>
      <c r="D46" s="23"/>
    </row>
    <row r="47" spans="1:4" ht="12.75" customHeight="1">
      <c r="A47" s="15" t="s">
        <v>11</v>
      </c>
      <c r="B47" s="23">
        <v>4435</v>
      </c>
      <c r="C47" s="1"/>
      <c r="D47" s="36">
        <v>4434</v>
      </c>
    </row>
    <row r="48" spans="1:4" ht="12.75" customHeight="1">
      <c r="A48" s="15" t="s">
        <v>114</v>
      </c>
      <c r="B48" s="23">
        <v>3990</v>
      </c>
      <c r="C48" s="1"/>
      <c r="D48" s="36">
        <v>1518</v>
      </c>
    </row>
    <row r="49" spans="1:4" ht="12.75" customHeight="1">
      <c r="A49" s="2" t="s">
        <v>115</v>
      </c>
      <c r="B49" s="26">
        <v>-4809</v>
      </c>
      <c r="D49" s="57">
        <v>-2729</v>
      </c>
    </row>
    <row r="50" spans="2:4" ht="12.75">
      <c r="B50" s="26"/>
      <c r="D50" s="15"/>
    </row>
    <row r="51" spans="2:4" ht="13.5" thickBot="1">
      <c r="B51" s="30">
        <f>SUM(B47:B49)</f>
        <v>3616</v>
      </c>
      <c r="C51" s="5"/>
      <c r="D51" s="40">
        <f>SUM(D47:D49)</f>
        <v>3223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112</v>
      </c>
    </row>
    <row r="56" ht="12.75">
      <c r="A56" s="15" t="s">
        <v>73</v>
      </c>
    </row>
    <row r="57" ht="12.75">
      <c r="A57" s="15" t="s">
        <v>74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tabSelected="1" workbookViewId="0" topLeftCell="A43">
      <selection activeCell="B44" sqref="B44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81</v>
      </c>
    </row>
    <row r="2" ht="12.75">
      <c r="A2" s="2" t="s">
        <v>128</v>
      </c>
    </row>
    <row r="3" spans="1:4" ht="12.75">
      <c r="A3" s="49" t="s">
        <v>86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1" t="s">
        <v>83</v>
      </c>
      <c r="B5" s="1"/>
      <c r="C5" s="1"/>
      <c r="D5" s="15"/>
    </row>
    <row r="6" spans="1:15" ht="15.75" customHeight="1">
      <c r="A6" s="19"/>
      <c r="B6" s="19" t="s">
        <v>22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126</v>
      </c>
      <c r="C8" s="19"/>
      <c r="D8" s="19" t="s">
        <v>20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21</v>
      </c>
      <c r="C9" s="11"/>
      <c r="D9" s="20" t="s">
        <v>21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44544</v>
      </c>
      <c r="D12" s="33">
        <v>43316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90</v>
      </c>
      <c r="D13" s="61" t="s">
        <v>50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6</v>
      </c>
      <c r="B14" s="23">
        <v>81</v>
      </c>
      <c r="D14" s="33">
        <v>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24</v>
      </c>
      <c r="B15" s="24">
        <v>1259</v>
      </c>
      <c r="D15" s="34">
        <v>1259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6"/>
      <c r="B16" s="32">
        <f>SUM(B12:B15)</f>
        <v>45974</v>
      </c>
      <c r="C16" s="11"/>
      <c r="D16" s="32">
        <f>SUM(D12:D15)</f>
        <v>44660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66">
        <v>43040</v>
      </c>
      <c r="D19" s="27">
        <v>36231</v>
      </c>
    </row>
    <row r="20" spans="1:4" ht="12.75">
      <c r="A20" s="2" t="s">
        <v>8</v>
      </c>
      <c r="B20" s="28">
        <v>44736</v>
      </c>
      <c r="D20" s="28">
        <v>40184</v>
      </c>
    </row>
    <row r="21" spans="1:4" ht="12.75">
      <c r="A21" s="2" t="s">
        <v>9</v>
      </c>
      <c r="B21" s="28">
        <v>1078</v>
      </c>
      <c r="D21" s="28">
        <v>986</v>
      </c>
    </row>
    <row r="22" spans="1:4" ht="12.75">
      <c r="A22" s="2" t="s">
        <v>10</v>
      </c>
      <c r="B22" s="60">
        <v>4486</v>
      </c>
      <c r="D22" s="28">
        <v>3220</v>
      </c>
    </row>
    <row r="23" spans="1:4" ht="12.75">
      <c r="A23" s="2" t="s">
        <v>11</v>
      </c>
      <c r="B23" s="29">
        <f>3990+4435</f>
        <v>8425</v>
      </c>
      <c r="D23" s="29">
        <v>4038</v>
      </c>
    </row>
    <row r="24" spans="2:4" ht="12.75">
      <c r="B24" s="26">
        <f>SUM(B19:B23)</f>
        <v>101765</v>
      </c>
      <c r="D24" s="23">
        <f>SUM(D19:D23)</f>
        <v>84659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147739</v>
      </c>
      <c r="D26" s="30">
        <f>D24+D16</f>
        <v>129319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6548</v>
      </c>
      <c r="D31" s="23">
        <v>8733</v>
      </c>
    </row>
    <row r="32" spans="1:4" ht="12.75">
      <c r="A32" s="2" t="s">
        <v>16</v>
      </c>
      <c r="B32" s="65">
        <v>18649</v>
      </c>
      <c r="D32" s="24">
        <v>10227</v>
      </c>
    </row>
    <row r="33" spans="1:4" ht="12.75">
      <c r="A33" s="9" t="s">
        <v>17</v>
      </c>
      <c r="B33" s="23">
        <f>SUM(B30:B32)</f>
        <v>91197</v>
      </c>
      <c r="D33" s="23">
        <f>SUM(D30:D32)</f>
        <v>84960</v>
      </c>
    </row>
    <row r="34" spans="2:4" ht="12.75">
      <c r="B34" s="26"/>
      <c r="C34" s="1"/>
      <c r="D34" s="36"/>
    </row>
    <row r="35" spans="1:4" ht="12.75">
      <c r="A35" s="9" t="s">
        <v>23</v>
      </c>
      <c r="B35" s="26"/>
      <c r="D35" s="36"/>
    </row>
    <row r="36" spans="1:4" ht="12.75">
      <c r="A36" s="2" t="s">
        <v>25</v>
      </c>
      <c r="B36" s="27">
        <f>2150+3390</f>
        <v>5540</v>
      </c>
      <c r="C36" s="1"/>
      <c r="D36" s="37">
        <v>5369</v>
      </c>
    </row>
    <row r="37" spans="1:4" ht="12.75">
      <c r="A37" s="2" t="s">
        <v>26</v>
      </c>
      <c r="B37" s="28">
        <v>335</v>
      </c>
      <c r="C37" s="1"/>
      <c r="D37" s="38">
        <v>335</v>
      </c>
    </row>
    <row r="38" spans="1:4" ht="12.75">
      <c r="A38" s="9" t="s">
        <v>30</v>
      </c>
      <c r="B38" s="31">
        <f>SUM(B36:B37)</f>
        <v>5875</v>
      </c>
      <c r="C38" s="1"/>
      <c r="D38" s="39">
        <f>SUM(D36:D37)</f>
        <v>5704</v>
      </c>
    </row>
    <row r="39" spans="2:4" ht="12.75">
      <c r="B39" s="28"/>
      <c r="C39" s="10"/>
      <c r="D39" s="38"/>
    </row>
    <row r="40" spans="1:4" ht="12.75">
      <c r="A40" s="9" t="s">
        <v>1</v>
      </c>
      <c r="B40" s="28"/>
      <c r="C40" s="1"/>
      <c r="D40" s="38"/>
    </row>
    <row r="41" spans="1:4" ht="15" customHeight="1">
      <c r="A41" s="2" t="s">
        <v>27</v>
      </c>
      <c r="B41" s="28">
        <v>7239</v>
      </c>
      <c r="C41" s="1"/>
      <c r="D41" s="38">
        <v>9232</v>
      </c>
    </row>
    <row r="42" spans="1:4" ht="15" customHeight="1">
      <c r="A42" s="2" t="s">
        <v>28</v>
      </c>
      <c r="B42" s="28">
        <v>3947</v>
      </c>
      <c r="D42" s="28">
        <v>2658</v>
      </c>
    </row>
    <row r="43" spans="1:4" ht="12.75">
      <c r="A43" s="2" t="s">
        <v>25</v>
      </c>
      <c r="B43" s="28">
        <f>834+4809+1757+28842+2000+1239</f>
        <v>39481</v>
      </c>
      <c r="D43" s="38">
        <v>26442</v>
      </c>
    </row>
    <row r="44" spans="1:4" ht="12.75">
      <c r="A44" s="2" t="s">
        <v>29</v>
      </c>
      <c r="B44" s="73" t="s">
        <v>75</v>
      </c>
      <c r="D44" s="38">
        <v>323</v>
      </c>
    </row>
    <row r="45" spans="1:4" ht="12.75" customHeight="1">
      <c r="A45" s="9" t="s">
        <v>31</v>
      </c>
      <c r="B45" s="31">
        <f>SUM(B41:B44)</f>
        <v>50667</v>
      </c>
      <c r="D45" s="39">
        <f>SUM(D41:D44)</f>
        <v>38655</v>
      </c>
    </row>
    <row r="46" spans="1:4" ht="12.75">
      <c r="A46" s="9"/>
      <c r="B46" s="26"/>
      <c r="D46" s="23"/>
    </row>
    <row r="47" spans="1:4" ht="12.75">
      <c r="A47" s="9" t="s">
        <v>32</v>
      </c>
      <c r="B47" s="26">
        <f>B45+B38</f>
        <v>56542</v>
      </c>
      <c r="D47" s="23">
        <f>D45+D38</f>
        <v>44359</v>
      </c>
    </row>
    <row r="48" spans="1:4" ht="12.75">
      <c r="A48" s="9"/>
      <c r="B48" s="26"/>
      <c r="D48" s="23"/>
    </row>
    <row r="49" spans="1:4" ht="12.75" customHeight="1" thickBot="1">
      <c r="A49" s="9" t="s">
        <v>33</v>
      </c>
      <c r="B49" s="30">
        <f>B47+B33</f>
        <v>147739</v>
      </c>
      <c r="D49" s="40">
        <f>D33+D47</f>
        <v>129319</v>
      </c>
    </row>
    <row r="50" spans="1:4" ht="15" customHeight="1" thickTop="1">
      <c r="A50" s="9"/>
      <c r="D50" s="10"/>
    </row>
    <row r="51" ht="12.75">
      <c r="D51" s="15"/>
    </row>
    <row r="52" ht="12.75">
      <c r="C52" s="5"/>
    </row>
    <row r="54" ht="12.75">
      <c r="A54" s="15" t="s">
        <v>78</v>
      </c>
    </row>
    <row r="55" ht="12.75">
      <c r="A55" s="15" t="s">
        <v>73</v>
      </c>
    </row>
    <row r="56" ht="12.75">
      <c r="A56" s="15" t="s">
        <v>74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U-LI GROUP</cp:lastModifiedBy>
  <cp:lastPrinted>2006-11-16T04:39:39Z</cp:lastPrinted>
  <dcterms:created xsi:type="dcterms:W3CDTF">1999-11-23T06:00:06Z</dcterms:created>
  <dcterms:modified xsi:type="dcterms:W3CDTF">2006-11-20T04:10:34Z</dcterms:modified>
  <cp:category/>
  <cp:version/>
  <cp:contentType/>
  <cp:contentStatus/>
</cp:coreProperties>
</file>